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8755" windowHeight="11580" activeTab="2"/>
  </bookViews>
  <sheets>
    <sheet name="DTR Failure" sheetId="1" r:id="rId1"/>
    <sheet name="Reliability indices" sheetId="2" r:id="rId2"/>
    <sheet name="Billing Mistakes" sheetId="4" r:id="rId3"/>
    <sheet name="Faulty Meters" sheetId="3" r:id="rId4"/>
  </sheets>
  <calcPr calcId="125725"/>
</workbook>
</file>

<file path=xl/calcChain.xml><?xml version="1.0" encoding="utf-8"?>
<calcChain xmlns="http://schemas.openxmlformats.org/spreadsheetml/2006/main">
  <c r="G18" i="3"/>
  <c r="E18"/>
  <c r="C18"/>
  <c r="G17"/>
  <c r="E17"/>
  <c r="C17"/>
  <c r="G16"/>
  <c r="E16"/>
  <c r="C16"/>
  <c r="G15"/>
  <c r="E15"/>
  <c r="V22" i="2"/>
  <c r="T15"/>
  <c r="T10"/>
  <c r="T8"/>
  <c r="O25" l="1"/>
  <c r="N25"/>
  <c r="N24"/>
  <c r="O24" s="1"/>
  <c r="N23"/>
  <c r="O23" s="1"/>
  <c r="N22"/>
  <c r="O22" s="1"/>
  <c r="U12" i="4"/>
  <c r="O12"/>
  <c r="Q12" s="1"/>
  <c r="G12"/>
  <c r="H12" s="1"/>
  <c r="J12" s="1"/>
  <c r="L12" s="1"/>
  <c r="U6" l="1"/>
  <c r="Q6"/>
  <c r="O6"/>
  <c r="G6"/>
  <c r="H6" s="1"/>
  <c r="J6" s="1"/>
  <c r="L6" s="1"/>
  <c r="E7" i="3"/>
  <c r="G7" s="1"/>
  <c r="C8" s="1"/>
  <c r="E8" s="1"/>
  <c r="G8" s="1"/>
  <c r="C9" s="1"/>
  <c r="E9" s="1"/>
  <c r="G9" s="1"/>
  <c r="C10" s="1"/>
  <c r="E10" s="1"/>
  <c r="G10" s="1"/>
  <c r="F25" i="2"/>
  <c r="G25" s="1"/>
  <c r="G24"/>
  <c r="F24"/>
  <c r="G23"/>
  <c r="F23"/>
  <c r="F22"/>
  <c r="G22" s="1"/>
</calcChain>
</file>

<file path=xl/sharedStrings.xml><?xml version="1.0" encoding="utf-8"?>
<sst xmlns="http://schemas.openxmlformats.org/spreadsheetml/2006/main" count="328" uniqueCount="62">
  <si>
    <t>April'20-June'20</t>
  </si>
  <si>
    <t>July'20-September'20</t>
  </si>
  <si>
    <t>October'20-December'20</t>
  </si>
  <si>
    <t>January'21-March'21</t>
  </si>
  <si>
    <t>Service Area</t>
  </si>
  <si>
    <t>Overall standards of performance</t>
  </si>
  <si>
    <t>No Of Complaints</t>
  </si>
  <si>
    <t xml:space="preserve">Pending at the start of the quarter </t>
  </si>
  <si>
    <t>filed by the consumers in this quarter (B)</t>
  </si>
  <si>
    <t>Total C= (A+B)</t>
  </si>
  <si>
    <t>Redressed within the stipulated time for overall standards</t>
  </si>
  <si>
    <t>Pending at the end of the quarter</t>
  </si>
  <si>
    <t>Distribution Transformer failure</t>
  </si>
  <si>
    <t>At least 95% of DTRs to be replaced within prescribed time limits in both Cities and Towns and in Rural areas</t>
  </si>
  <si>
    <t>The proforma for submission of quarterly report on reliability indices shall be as follows:</t>
  </si>
  <si>
    <t>S.No.</t>
  </si>
  <si>
    <t>Quarter</t>
  </si>
  <si>
    <t xml:space="preserve">Ni=Connected load of ith feeder affected for each interruption </t>
  </si>
  <si>
    <t>Ai= Total number of sustained interruptions (each longer than 5 minutes) on ith feeder for the quarter</t>
  </si>
  <si>
    <t>Nt= Total Connected load at 11kV in licensees area of supply (1)</t>
  </si>
  <si>
    <t>=∑(Ai*Ni) for all 11 kV feeders excluding agriculture feeders (2)</t>
  </si>
  <si>
    <t>SAIFI = (2)/(1)</t>
  </si>
  <si>
    <t>Q1 (2020-21)</t>
  </si>
  <si>
    <t>Q2 (2020-21)</t>
  </si>
  <si>
    <t>Q3 (2020-21)</t>
  </si>
  <si>
    <t>Q4 (2020-21)</t>
  </si>
  <si>
    <t>Bi= Total duration of sustained interruptions (each longer than 5 minutes) on ith feeder for the quarter</t>
  </si>
  <si>
    <t>=∑Bi*Ni) for all 11 kV feeders excluding agriculture feeders (2)</t>
  </si>
  <si>
    <t>SAIDI = (2)/(1)</t>
  </si>
  <si>
    <t>Ci= Total number of momentary interruptions (each less than or equal to 5 minutes) on ith feeder for the quarter</t>
  </si>
  <si>
    <t>=∑(Ci*Ni) for all 11 kV feeders excluding agriculture feeders (2)</t>
  </si>
  <si>
    <t>MAIFI = (2)/(1)</t>
  </si>
  <si>
    <t>No. of Faulty meters at the start of the quarter</t>
  </si>
  <si>
    <t>No. of Faulty meters added during the quarter</t>
  </si>
  <si>
    <t xml:space="preserve">Total no. of Faulty meters </t>
  </si>
  <si>
    <t>No. of meters rectified/replaced</t>
  </si>
  <si>
    <t>No. of Faulty meters pending at the end of the quarter</t>
  </si>
  <si>
    <t>% billing mistakes</t>
  </si>
  <si>
    <t>Not Exceeding 0.1%</t>
  </si>
  <si>
    <t>April'21-June'21</t>
  </si>
  <si>
    <t>July'21-September'21</t>
  </si>
  <si>
    <t>October'21-December'21</t>
  </si>
  <si>
    <t>January'22-March'22</t>
  </si>
  <si>
    <t>Q1 (2021-22)</t>
  </si>
  <si>
    <t>Q2 (2021-22)</t>
  </si>
  <si>
    <t>Q3 (2021-22)</t>
  </si>
  <si>
    <t>Q4 (2021-22)</t>
  </si>
  <si>
    <t>Q1(2022-23)</t>
  </si>
  <si>
    <t>Q2(2022-23)</t>
  </si>
  <si>
    <t>Q3(2022-23)</t>
  </si>
  <si>
    <t>Q4 (2022-23)</t>
  </si>
  <si>
    <t>2020-21</t>
  </si>
  <si>
    <t>2021-22</t>
  </si>
  <si>
    <t>Q1 (April'22-June'22)</t>
  </si>
  <si>
    <t>Q2 (july'22-sep'22)</t>
  </si>
  <si>
    <t>Q3 (Oct'22-Dec'22)</t>
  </si>
  <si>
    <t>Q4 (Jan'23-Mar'23)</t>
  </si>
  <si>
    <t>April'22-June'22</t>
  </si>
  <si>
    <t>July'22-September'22</t>
  </si>
  <si>
    <t>October'22-December'22</t>
  </si>
  <si>
    <t>Jan'22-March'23</t>
  </si>
  <si>
    <t>2022-23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</si>
</sst>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1682BB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3">
    <xf numFmtId="0" fontId="0" fillId="0" borderId="0" xfId="0"/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Fill="1" applyBorder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/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wrapText="1"/>
    </xf>
    <xf numFmtId="0" fontId="0" fillId="0" borderId="1" xfId="0" applyNumberFormat="1" applyFont="1" applyFill="1" applyBorder="1" applyAlignment="1">
      <alignment horizontal="center"/>
    </xf>
    <xf numFmtId="0" fontId="5" fillId="0" borderId="8" xfId="0" applyNumberFormat="1" applyFont="1" applyFill="1" applyBorder="1" applyAlignment="1">
      <alignment horizontal="center" wrapText="1"/>
    </xf>
    <xf numFmtId="0" fontId="0" fillId="0" borderId="0" xfId="0" applyNumberFormat="1" applyFont="1" applyFill="1" applyAlignment="1">
      <alignment horizontal="center"/>
    </xf>
    <xf numFmtId="0" fontId="5" fillId="0" borderId="1" xfId="0" applyNumberFormat="1" applyFont="1" applyFill="1" applyBorder="1" applyAlignment="1">
      <alignment horizontal="center" wrapText="1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0" fillId="0" borderId="1" xfId="0" applyFill="1" applyBorder="1" applyAlignment="1">
      <alignment horizontal="center"/>
    </xf>
    <xf numFmtId="0" fontId="2" fillId="0" borderId="1" xfId="0" quotePrefix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2" fillId="0" borderId="0" xfId="0" applyFont="1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0:V24"/>
  <sheetViews>
    <sheetView topLeftCell="A4" workbookViewId="0">
      <selection activeCell="H16" sqref="H16:L16"/>
    </sheetView>
  </sheetViews>
  <sheetFormatPr defaultRowHeight="15"/>
  <cols>
    <col min="2" max="2" width="26" customWidth="1"/>
  </cols>
  <sheetData>
    <row r="10" spans="1:22">
      <c r="A10" s="1"/>
      <c r="B10" s="1"/>
      <c r="C10" s="39" t="s">
        <v>0</v>
      </c>
      <c r="D10" s="39"/>
      <c r="E10" s="39"/>
      <c r="F10" s="39"/>
      <c r="G10" s="39"/>
      <c r="H10" s="43" t="s">
        <v>1</v>
      </c>
      <c r="I10" s="44"/>
      <c r="J10" s="44"/>
      <c r="K10" s="44"/>
      <c r="L10" s="45"/>
      <c r="M10" s="43" t="s">
        <v>2</v>
      </c>
      <c r="N10" s="44"/>
      <c r="O10" s="44"/>
      <c r="P10" s="44"/>
      <c r="Q10" s="45"/>
      <c r="R10" s="43" t="s">
        <v>3</v>
      </c>
      <c r="S10" s="44"/>
      <c r="T10" s="44"/>
      <c r="U10" s="44"/>
      <c r="V10" s="45"/>
    </row>
    <row r="11" spans="1:22" ht="16.5" customHeight="1">
      <c r="A11" s="40" t="s">
        <v>4</v>
      </c>
      <c r="B11" s="40" t="s">
        <v>5</v>
      </c>
      <c r="C11" s="39" t="s">
        <v>6</v>
      </c>
      <c r="D11" s="39"/>
      <c r="E11" s="39"/>
      <c r="F11" s="39"/>
      <c r="G11" s="39"/>
      <c r="H11" s="39" t="s">
        <v>6</v>
      </c>
      <c r="I11" s="39"/>
      <c r="J11" s="39"/>
      <c r="K11" s="39"/>
      <c r="L11" s="39"/>
      <c r="M11" s="39" t="s">
        <v>6</v>
      </c>
      <c r="N11" s="39"/>
      <c r="O11" s="39"/>
      <c r="P11" s="39"/>
      <c r="Q11" s="39"/>
      <c r="R11" s="39" t="s">
        <v>6</v>
      </c>
      <c r="S11" s="39"/>
      <c r="T11" s="39"/>
      <c r="U11" s="39"/>
      <c r="V11" s="39"/>
    </row>
    <row r="12" spans="1:22" ht="86.25" customHeight="1">
      <c r="A12" s="41"/>
      <c r="B12" s="41"/>
      <c r="C12" s="2" t="s">
        <v>7</v>
      </c>
      <c r="D12" s="2" t="s">
        <v>8</v>
      </c>
      <c r="E12" s="2" t="s">
        <v>9</v>
      </c>
      <c r="F12" s="2" t="s">
        <v>10</v>
      </c>
      <c r="G12" s="2" t="s">
        <v>11</v>
      </c>
      <c r="H12" s="2" t="s">
        <v>7</v>
      </c>
      <c r="I12" s="2" t="s">
        <v>8</v>
      </c>
      <c r="J12" s="2" t="s">
        <v>9</v>
      </c>
      <c r="K12" s="2" t="s">
        <v>10</v>
      </c>
      <c r="L12" s="2" t="s">
        <v>11</v>
      </c>
      <c r="M12" s="2" t="s">
        <v>7</v>
      </c>
      <c r="N12" s="2" t="s">
        <v>8</v>
      </c>
      <c r="O12" s="2" t="s">
        <v>9</v>
      </c>
      <c r="P12" s="2" t="s">
        <v>10</v>
      </c>
      <c r="Q12" s="2" t="s">
        <v>11</v>
      </c>
      <c r="R12" s="2" t="s">
        <v>7</v>
      </c>
      <c r="S12" s="2" t="s">
        <v>8</v>
      </c>
      <c r="T12" s="2" t="s">
        <v>9</v>
      </c>
      <c r="U12" s="2" t="s">
        <v>10</v>
      </c>
      <c r="V12" s="2" t="s">
        <v>11</v>
      </c>
    </row>
    <row r="13" spans="1:22" ht="75">
      <c r="A13" s="3" t="s">
        <v>12</v>
      </c>
      <c r="B13" s="4" t="s">
        <v>13</v>
      </c>
      <c r="C13" s="5">
        <v>5</v>
      </c>
      <c r="D13" s="5">
        <v>9166</v>
      </c>
      <c r="E13" s="5">
        <v>9171</v>
      </c>
      <c r="F13" s="5">
        <v>8660</v>
      </c>
      <c r="G13" s="5">
        <v>6</v>
      </c>
      <c r="H13" s="6">
        <v>6</v>
      </c>
      <c r="I13" s="5">
        <v>12776</v>
      </c>
      <c r="J13" s="5">
        <v>12782</v>
      </c>
      <c r="K13" s="5">
        <v>12145</v>
      </c>
      <c r="L13" s="5">
        <v>6</v>
      </c>
      <c r="M13" s="5">
        <v>6</v>
      </c>
      <c r="N13" s="5">
        <v>10379</v>
      </c>
      <c r="O13" s="5">
        <v>10385</v>
      </c>
      <c r="P13" s="5">
        <v>9905</v>
      </c>
      <c r="Q13" s="5">
        <v>2</v>
      </c>
      <c r="R13" s="5">
        <v>2</v>
      </c>
      <c r="S13" s="5">
        <v>7996</v>
      </c>
      <c r="T13" s="5">
        <v>7998</v>
      </c>
      <c r="U13" s="5">
        <v>7801</v>
      </c>
      <c r="V13" s="5">
        <v>1</v>
      </c>
    </row>
    <row r="16" spans="1:22">
      <c r="A16" s="1"/>
      <c r="B16" s="1"/>
      <c r="C16" s="39" t="s">
        <v>39</v>
      </c>
      <c r="D16" s="39"/>
      <c r="E16" s="39"/>
      <c r="F16" s="39"/>
      <c r="G16" s="39"/>
      <c r="H16" s="43" t="s">
        <v>40</v>
      </c>
      <c r="I16" s="44"/>
      <c r="J16" s="44"/>
      <c r="K16" s="44"/>
      <c r="L16" s="45"/>
      <c r="M16" s="43" t="s">
        <v>41</v>
      </c>
      <c r="N16" s="44"/>
      <c r="O16" s="44"/>
      <c r="P16" s="44"/>
      <c r="Q16" s="45"/>
      <c r="R16" s="43" t="s">
        <v>42</v>
      </c>
      <c r="S16" s="44"/>
      <c r="T16" s="44"/>
      <c r="U16" s="44"/>
      <c r="V16" s="45"/>
    </row>
    <row r="17" spans="1:22" ht="16.5" customHeight="1">
      <c r="A17" s="40" t="s">
        <v>4</v>
      </c>
      <c r="B17" s="40" t="s">
        <v>5</v>
      </c>
      <c r="C17" s="39" t="s">
        <v>6</v>
      </c>
      <c r="D17" s="39"/>
      <c r="E17" s="39"/>
      <c r="F17" s="39"/>
      <c r="G17" s="39"/>
      <c r="H17" s="39" t="s">
        <v>6</v>
      </c>
      <c r="I17" s="39"/>
      <c r="J17" s="39"/>
      <c r="K17" s="39"/>
      <c r="L17" s="39"/>
      <c r="M17" s="39" t="s">
        <v>6</v>
      </c>
      <c r="N17" s="39"/>
      <c r="O17" s="39"/>
      <c r="P17" s="39"/>
      <c r="Q17" s="39"/>
      <c r="R17" s="39" t="s">
        <v>6</v>
      </c>
      <c r="S17" s="39"/>
      <c r="T17" s="39"/>
      <c r="U17" s="39"/>
      <c r="V17" s="39"/>
    </row>
    <row r="18" spans="1:22" ht="86.25" customHeight="1">
      <c r="A18" s="41"/>
      <c r="B18" s="41"/>
      <c r="C18" s="2" t="s">
        <v>7</v>
      </c>
      <c r="D18" s="2" t="s">
        <v>8</v>
      </c>
      <c r="E18" s="2" t="s">
        <v>9</v>
      </c>
      <c r="F18" s="2" t="s">
        <v>10</v>
      </c>
      <c r="G18" s="2" t="s">
        <v>11</v>
      </c>
      <c r="H18" s="2" t="s">
        <v>7</v>
      </c>
      <c r="I18" s="2" t="s">
        <v>8</v>
      </c>
      <c r="J18" s="2" t="s">
        <v>9</v>
      </c>
      <c r="K18" s="2" t="s">
        <v>10</v>
      </c>
      <c r="L18" s="2" t="s">
        <v>11</v>
      </c>
      <c r="M18" s="2" t="s">
        <v>7</v>
      </c>
      <c r="N18" s="2" t="s">
        <v>8</v>
      </c>
      <c r="O18" s="2" t="s">
        <v>9</v>
      </c>
      <c r="P18" s="2" t="s">
        <v>10</v>
      </c>
      <c r="Q18" s="2" t="s">
        <v>11</v>
      </c>
      <c r="R18" s="2" t="s">
        <v>7</v>
      </c>
      <c r="S18" s="2" t="s">
        <v>8</v>
      </c>
      <c r="T18" s="2" t="s">
        <v>9</v>
      </c>
      <c r="U18" s="2" t="s">
        <v>10</v>
      </c>
      <c r="V18" s="2" t="s">
        <v>11</v>
      </c>
    </row>
    <row r="19" spans="1:22" ht="75">
      <c r="A19" s="3" t="s">
        <v>12</v>
      </c>
      <c r="B19" s="4" t="s">
        <v>13</v>
      </c>
      <c r="C19" s="5">
        <v>5</v>
      </c>
      <c r="D19" s="5">
        <v>9166</v>
      </c>
      <c r="E19" s="5">
        <v>9171</v>
      </c>
      <c r="F19" s="5">
        <v>8660</v>
      </c>
      <c r="G19" s="5">
        <v>6</v>
      </c>
      <c r="H19" s="6">
        <v>6</v>
      </c>
      <c r="I19" s="5">
        <v>12776</v>
      </c>
      <c r="J19" s="5">
        <v>12782</v>
      </c>
      <c r="K19" s="5">
        <v>12145</v>
      </c>
      <c r="L19" s="5">
        <v>6</v>
      </c>
      <c r="M19" s="5">
        <v>6</v>
      </c>
      <c r="N19" s="5">
        <v>10379</v>
      </c>
      <c r="O19" s="5">
        <v>10385</v>
      </c>
      <c r="P19" s="5">
        <v>9905</v>
      </c>
      <c r="Q19" s="5">
        <v>2</v>
      </c>
      <c r="R19" s="5">
        <v>2</v>
      </c>
      <c r="S19" s="5">
        <v>7996</v>
      </c>
      <c r="T19" s="5">
        <v>7998</v>
      </c>
      <c r="U19" s="5">
        <v>7801</v>
      </c>
      <c r="V19" s="5">
        <v>1</v>
      </c>
    </row>
    <row r="21" spans="1:22" ht="21">
      <c r="A21" s="1"/>
      <c r="B21" s="1"/>
      <c r="C21" s="42" t="s">
        <v>53</v>
      </c>
      <c r="D21" s="42"/>
      <c r="E21" s="42"/>
      <c r="F21" s="42"/>
      <c r="G21" s="42"/>
      <c r="H21" s="42" t="s">
        <v>54</v>
      </c>
      <c r="I21" s="42"/>
      <c r="J21" s="42"/>
      <c r="K21" s="42"/>
      <c r="L21" s="42"/>
      <c r="M21" s="42" t="s">
        <v>55</v>
      </c>
      <c r="N21" s="42"/>
      <c r="O21" s="42"/>
      <c r="P21" s="42"/>
      <c r="Q21" s="42"/>
      <c r="R21" s="42" t="s">
        <v>56</v>
      </c>
      <c r="S21" s="42"/>
      <c r="T21" s="42"/>
      <c r="U21" s="42"/>
      <c r="V21" s="42"/>
    </row>
    <row r="22" spans="1:22" ht="16.5" customHeight="1">
      <c r="A22" s="40" t="s">
        <v>4</v>
      </c>
      <c r="B22" s="40" t="s">
        <v>5</v>
      </c>
      <c r="C22" s="39" t="s">
        <v>6</v>
      </c>
      <c r="D22" s="39"/>
      <c r="E22" s="39"/>
      <c r="F22" s="39"/>
      <c r="G22" s="39"/>
      <c r="H22" s="39" t="s">
        <v>6</v>
      </c>
      <c r="I22" s="39"/>
      <c r="J22" s="39"/>
      <c r="K22" s="39"/>
      <c r="L22" s="39"/>
      <c r="M22" s="39" t="s">
        <v>6</v>
      </c>
      <c r="N22" s="39"/>
      <c r="O22" s="39"/>
      <c r="P22" s="39"/>
      <c r="Q22" s="39"/>
      <c r="R22" s="39" t="s">
        <v>6</v>
      </c>
      <c r="S22" s="39"/>
      <c r="T22" s="39"/>
      <c r="U22" s="39"/>
      <c r="V22" s="39"/>
    </row>
    <row r="23" spans="1:22" ht="135">
      <c r="A23" s="41"/>
      <c r="B23" s="41"/>
      <c r="C23" s="10" t="s">
        <v>7</v>
      </c>
      <c r="D23" s="10" t="s">
        <v>8</v>
      </c>
      <c r="E23" s="10" t="s">
        <v>9</v>
      </c>
      <c r="F23" s="10" t="s">
        <v>10</v>
      </c>
      <c r="G23" s="2" t="s">
        <v>11</v>
      </c>
      <c r="H23" s="25" t="s">
        <v>7</v>
      </c>
      <c r="I23" s="25" t="s">
        <v>8</v>
      </c>
      <c r="J23" s="25" t="s">
        <v>9</v>
      </c>
      <c r="K23" s="25" t="s">
        <v>10</v>
      </c>
      <c r="L23" s="25" t="s">
        <v>11</v>
      </c>
      <c r="M23" s="25" t="s">
        <v>7</v>
      </c>
      <c r="N23" s="25" t="s">
        <v>8</v>
      </c>
      <c r="O23" s="25" t="s">
        <v>9</v>
      </c>
      <c r="P23" s="25" t="s">
        <v>10</v>
      </c>
      <c r="Q23" s="25" t="s">
        <v>11</v>
      </c>
      <c r="R23" s="25" t="s">
        <v>7</v>
      </c>
      <c r="S23" s="25" t="s">
        <v>8</v>
      </c>
      <c r="T23" s="25" t="s">
        <v>9</v>
      </c>
      <c r="U23" s="25" t="s">
        <v>10</v>
      </c>
      <c r="V23" s="25" t="s">
        <v>11</v>
      </c>
    </row>
    <row r="24" spans="1:22" ht="60" customHeight="1">
      <c r="A24" s="4" t="s">
        <v>12</v>
      </c>
      <c r="B24" s="4" t="s">
        <v>13</v>
      </c>
      <c r="C24" s="4">
        <v>4</v>
      </c>
      <c r="D24" s="4">
        <v>8687</v>
      </c>
      <c r="E24" s="4">
        <v>8691</v>
      </c>
      <c r="F24" s="4">
        <v>7725</v>
      </c>
      <c r="G24" s="4">
        <v>0</v>
      </c>
      <c r="H24" s="4">
        <v>0</v>
      </c>
      <c r="I24" s="4">
        <v>9141</v>
      </c>
      <c r="J24" s="4">
        <v>9141</v>
      </c>
      <c r="K24" s="4">
        <v>9141</v>
      </c>
      <c r="L24" s="4">
        <v>0</v>
      </c>
      <c r="M24" s="4">
        <v>22</v>
      </c>
      <c r="N24" s="4">
        <v>9049</v>
      </c>
      <c r="O24" s="4">
        <v>9071</v>
      </c>
      <c r="P24" s="4">
        <v>9050</v>
      </c>
      <c r="Q24" s="4">
        <v>21</v>
      </c>
      <c r="R24" s="4">
        <v>21</v>
      </c>
      <c r="S24" s="4">
        <v>8077</v>
      </c>
      <c r="T24" s="4">
        <v>8098</v>
      </c>
      <c r="U24" s="4">
        <v>8098</v>
      </c>
      <c r="V24" s="4">
        <v>0</v>
      </c>
    </row>
  </sheetData>
  <mergeCells count="30">
    <mergeCell ref="C10:G10"/>
    <mergeCell ref="H10:L10"/>
    <mergeCell ref="M10:Q10"/>
    <mergeCell ref="R10:V10"/>
    <mergeCell ref="A11:A12"/>
    <mergeCell ref="B11:B12"/>
    <mergeCell ref="C11:G11"/>
    <mergeCell ref="H11:L11"/>
    <mergeCell ref="M11:Q11"/>
    <mergeCell ref="R11:V11"/>
    <mergeCell ref="A17:A18"/>
    <mergeCell ref="B17:B18"/>
    <mergeCell ref="C17:G17"/>
    <mergeCell ref="H17:L17"/>
    <mergeCell ref="M17:Q17"/>
    <mergeCell ref="C21:G21"/>
    <mergeCell ref="H21:L21"/>
    <mergeCell ref="M21:Q21"/>
    <mergeCell ref="R21:V21"/>
    <mergeCell ref="C16:G16"/>
    <mergeCell ref="H16:L16"/>
    <mergeCell ref="M16:Q16"/>
    <mergeCell ref="R16:V16"/>
    <mergeCell ref="R17:V17"/>
    <mergeCell ref="M22:Q22"/>
    <mergeCell ref="R22:V22"/>
    <mergeCell ref="A22:A23"/>
    <mergeCell ref="B22:B23"/>
    <mergeCell ref="C22:G22"/>
    <mergeCell ref="H22:L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4:W25"/>
  <sheetViews>
    <sheetView workbookViewId="0">
      <selection activeCell="A6" sqref="A6:G6"/>
    </sheetView>
  </sheetViews>
  <sheetFormatPr defaultRowHeight="15"/>
  <cols>
    <col min="1" max="1" width="6.7109375" customWidth="1"/>
    <col min="2" max="2" width="12.28515625" customWidth="1"/>
    <col min="3" max="3" width="11.85546875" customWidth="1"/>
    <col min="4" max="4" width="16.7109375" customWidth="1"/>
    <col min="5" max="5" width="12.140625" customWidth="1"/>
    <col min="6" max="6" width="16.7109375" customWidth="1"/>
    <col min="7" max="7" width="9.28515625" customWidth="1"/>
    <col min="8" max="8" width="5.7109375" customWidth="1"/>
    <col min="9" max="9" width="6.140625" customWidth="1"/>
    <col min="10" max="10" width="11" customWidth="1"/>
    <col min="11" max="11" width="14.5703125" customWidth="1"/>
    <col min="12" max="12" width="15.28515625" customWidth="1"/>
    <col min="13" max="14" width="12.7109375" customWidth="1"/>
    <col min="15" max="15" width="11.140625" customWidth="1"/>
    <col min="16" max="16" width="5" customWidth="1"/>
    <col min="17" max="17" width="6.7109375" customWidth="1"/>
    <col min="18" max="18" width="11.42578125" customWidth="1"/>
    <col min="19" max="19" width="13.140625" customWidth="1"/>
    <col min="20" max="20" width="15" customWidth="1"/>
    <col min="21" max="21" width="13.28515625" customWidth="1"/>
    <col min="22" max="22" width="13" customWidth="1"/>
    <col min="23" max="23" width="11.7109375" customWidth="1"/>
    <col min="24" max="25" width="23.5703125" customWidth="1"/>
  </cols>
  <sheetData>
    <row r="4" spans="1:23" ht="17.25">
      <c r="A4" s="46" t="s">
        <v>14</v>
      </c>
      <c r="B4" s="46"/>
      <c r="C4" s="46"/>
      <c r="D4" s="46"/>
      <c r="E4" s="46"/>
      <c r="F4" s="46"/>
      <c r="G4" s="46"/>
      <c r="H4" s="7"/>
      <c r="I4" s="7"/>
      <c r="J4" s="7"/>
    </row>
    <row r="5" spans="1:23" ht="17.25">
      <c r="A5" s="8"/>
      <c r="B5" s="8"/>
      <c r="C5" s="8"/>
      <c r="D5" s="8"/>
      <c r="E5" s="8"/>
      <c r="F5" s="8"/>
      <c r="G5" s="8"/>
      <c r="H5" s="7"/>
      <c r="I5" s="7"/>
      <c r="J5" s="7"/>
    </row>
    <row r="6" spans="1:23" ht="15" customHeight="1">
      <c r="A6" s="47" t="s">
        <v>51</v>
      </c>
      <c r="B6" s="47"/>
      <c r="C6" s="47"/>
      <c r="D6" s="47"/>
      <c r="E6" s="47"/>
      <c r="F6" s="47"/>
      <c r="G6" s="47"/>
      <c r="I6" s="47" t="s">
        <v>52</v>
      </c>
      <c r="J6" s="47"/>
      <c r="K6" s="47"/>
      <c r="L6" s="47"/>
      <c r="M6" s="47"/>
      <c r="N6" s="47"/>
      <c r="O6" s="47"/>
      <c r="Q6" s="47" t="s">
        <v>52</v>
      </c>
      <c r="R6" s="47"/>
      <c r="S6" s="47"/>
      <c r="T6" s="47"/>
      <c r="U6" s="47"/>
      <c r="V6" s="47"/>
      <c r="W6" s="47"/>
    </row>
    <row r="7" spans="1:23" ht="120">
      <c r="A7" s="9" t="s">
        <v>15</v>
      </c>
      <c r="B7" s="9" t="s">
        <v>16</v>
      </c>
      <c r="C7" s="10" t="s">
        <v>17</v>
      </c>
      <c r="D7" s="10" t="s">
        <v>18</v>
      </c>
      <c r="E7" s="10" t="s">
        <v>19</v>
      </c>
      <c r="F7" s="27" t="s">
        <v>20</v>
      </c>
      <c r="G7" s="10" t="s">
        <v>21</v>
      </c>
      <c r="H7" s="28"/>
      <c r="I7" s="9" t="s">
        <v>15</v>
      </c>
      <c r="J7" s="9" t="s">
        <v>16</v>
      </c>
      <c r="K7" s="10" t="s">
        <v>17</v>
      </c>
      <c r="L7" s="10" t="s">
        <v>18</v>
      </c>
      <c r="M7" s="10" t="s">
        <v>19</v>
      </c>
      <c r="N7" s="27" t="s">
        <v>20</v>
      </c>
      <c r="O7" s="10" t="s">
        <v>21</v>
      </c>
      <c r="Q7" s="9" t="s">
        <v>15</v>
      </c>
      <c r="R7" s="9" t="s">
        <v>16</v>
      </c>
      <c r="S7" s="10" t="s">
        <v>17</v>
      </c>
      <c r="T7" s="10" t="s">
        <v>18</v>
      </c>
      <c r="U7" s="10" t="s">
        <v>19</v>
      </c>
      <c r="V7" s="27" t="s">
        <v>20</v>
      </c>
      <c r="W7" s="10" t="s">
        <v>21</v>
      </c>
    </row>
    <row r="8" spans="1:23">
      <c r="A8" s="11">
        <v>1</v>
      </c>
      <c r="B8" s="11" t="s">
        <v>22</v>
      </c>
      <c r="C8" s="12">
        <v>4638508.53</v>
      </c>
      <c r="D8" s="11">
        <v>41751</v>
      </c>
      <c r="E8" s="11">
        <v>9549122</v>
      </c>
      <c r="F8" s="11">
        <v>39154328</v>
      </c>
      <c r="G8" s="13">
        <v>4.1003066041045448</v>
      </c>
      <c r="H8" s="28"/>
      <c r="I8" s="11">
        <v>1</v>
      </c>
      <c r="J8" s="11" t="s">
        <v>43</v>
      </c>
      <c r="K8" s="12">
        <v>4638508.53</v>
      </c>
      <c r="L8" s="11">
        <v>41751</v>
      </c>
      <c r="M8" s="11">
        <v>9549122</v>
      </c>
      <c r="N8" s="11">
        <v>39154328</v>
      </c>
      <c r="O8" s="13">
        <v>4.1003066041045448</v>
      </c>
      <c r="Q8" s="11">
        <v>1</v>
      </c>
      <c r="R8" s="11" t="s">
        <v>47</v>
      </c>
      <c r="S8" s="11">
        <v>6699090</v>
      </c>
      <c r="T8" s="11">
        <f>24589+2197+16999</f>
        <v>43785</v>
      </c>
      <c r="U8" s="11">
        <v>9673728</v>
      </c>
      <c r="V8" s="11">
        <v>83959652</v>
      </c>
      <c r="W8" s="15">
        <v>8.68</v>
      </c>
    </row>
    <row r="9" spans="1:23">
      <c r="A9" s="11">
        <v>2</v>
      </c>
      <c r="B9" s="11" t="s">
        <v>23</v>
      </c>
      <c r="C9" s="12">
        <v>4752824.79</v>
      </c>
      <c r="D9" s="11">
        <v>46941</v>
      </c>
      <c r="E9" s="11">
        <v>9653640</v>
      </c>
      <c r="F9" s="11">
        <v>44348600</v>
      </c>
      <c r="G9" s="13">
        <v>4.593976986918924</v>
      </c>
      <c r="H9" s="28"/>
      <c r="I9" s="11">
        <v>2</v>
      </c>
      <c r="J9" s="11" t="s">
        <v>44</v>
      </c>
      <c r="K9" s="12">
        <v>4752824.79</v>
      </c>
      <c r="L9" s="11">
        <v>46941</v>
      </c>
      <c r="M9" s="11">
        <v>9653640</v>
      </c>
      <c r="N9" s="11">
        <v>44348600</v>
      </c>
      <c r="O9" s="13">
        <v>4.593976986918924</v>
      </c>
      <c r="Q9" s="11">
        <v>1</v>
      </c>
      <c r="R9" s="11" t="s">
        <v>48</v>
      </c>
      <c r="S9" s="11">
        <v>6631146</v>
      </c>
      <c r="T9" s="11">
        <v>45117</v>
      </c>
      <c r="U9" s="11">
        <v>9741069</v>
      </c>
      <c r="V9" s="11">
        <v>89241860</v>
      </c>
      <c r="W9" s="15">
        <v>9.16</v>
      </c>
    </row>
    <row r="10" spans="1:23">
      <c r="A10" s="11">
        <v>3</v>
      </c>
      <c r="B10" s="11" t="s">
        <v>24</v>
      </c>
      <c r="C10" s="12">
        <v>4753094.49</v>
      </c>
      <c r="D10" s="11">
        <v>40119</v>
      </c>
      <c r="E10" s="11">
        <v>9763466</v>
      </c>
      <c r="F10" s="11">
        <v>37679939</v>
      </c>
      <c r="G10" s="13">
        <v>3.8592789691693503</v>
      </c>
      <c r="H10" s="28"/>
      <c r="I10" s="11">
        <v>3</v>
      </c>
      <c r="J10" s="11" t="s">
        <v>45</v>
      </c>
      <c r="K10" s="12">
        <v>4753094.49</v>
      </c>
      <c r="L10" s="11">
        <v>40119</v>
      </c>
      <c r="M10" s="11">
        <v>9763466</v>
      </c>
      <c r="N10" s="11">
        <v>37679939</v>
      </c>
      <c r="O10" s="13">
        <v>3.8592789691693503</v>
      </c>
      <c r="Q10" s="11">
        <v>2</v>
      </c>
      <c r="R10" s="11" t="s">
        <v>49</v>
      </c>
      <c r="S10" s="11">
        <v>6989256</v>
      </c>
      <c r="T10" s="11">
        <f>18186+1153+18566</f>
        <v>37905</v>
      </c>
      <c r="U10" s="11">
        <v>9806478</v>
      </c>
      <c r="V10" s="11">
        <v>68025345</v>
      </c>
      <c r="W10" s="15">
        <v>6.94</v>
      </c>
    </row>
    <row r="11" spans="1:23">
      <c r="A11" s="14">
        <v>4</v>
      </c>
      <c r="B11" s="11" t="s">
        <v>25</v>
      </c>
      <c r="C11" s="12">
        <v>4803711.09</v>
      </c>
      <c r="D11" s="11">
        <v>35795</v>
      </c>
      <c r="E11" s="11">
        <v>9896407</v>
      </c>
      <c r="F11" s="11">
        <v>33970831</v>
      </c>
      <c r="G11" s="13">
        <v>3.4326428773594295</v>
      </c>
      <c r="H11" s="28"/>
      <c r="I11" s="14">
        <v>4</v>
      </c>
      <c r="J11" s="11" t="s">
        <v>46</v>
      </c>
      <c r="K11" s="12">
        <v>4803711.09</v>
      </c>
      <c r="L11" s="11">
        <v>35795</v>
      </c>
      <c r="M11" s="11">
        <v>9896407</v>
      </c>
      <c r="N11" s="11">
        <v>33970831</v>
      </c>
      <c r="O11" s="13">
        <v>3.4326428773594295</v>
      </c>
      <c r="Q11" s="14">
        <v>4</v>
      </c>
      <c r="R11" s="11" t="s">
        <v>50</v>
      </c>
      <c r="S11" s="11">
        <v>6507405</v>
      </c>
      <c r="T11" s="12">
        <v>27821</v>
      </c>
      <c r="U11" s="11">
        <v>9964194</v>
      </c>
      <c r="V11" s="11">
        <v>56371139</v>
      </c>
      <c r="W11" s="11">
        <v>5.66</v>
      </c>
    </row>
    <row r="12" spans="1:23">
      <c r="A12" s="28"/>
      <c r="B12" s="28"/>
      <c r="C12" s="28"/>
      <c r="D12" s="28"/>
      <c r="E12" s="28"/>
      <c r="F12" s="28"/>
      <c r="G12" s="29"/>
      <c r="H12" s="28"/>
      <c r="I12" s="28"/>
      <c r="J12" s="28"/>
      <c r="K12" s="28"/>
      <c r="L12" s="28"/>
      <c r="M12" s="28"/>
      <c r="N12" s="28"/>
      <c r="O12" s="29"/>
      <c r="Q12" s="31"/>
      <c r="R12" s="23"/>
      <c r="S12" s="23"/>
      <c r="T12" s="32"/>
      <c r="U12" s="23"/>
      <c r="V12" s="23"/>
      <c r="W12" s="23"/>
    </row>
    <row r="13" spans="1:23">
      <c r="A13" s="28"/>
      <c r="B13" s="28"/>
      <c r="C13" s="28"/>
      <c r="D13" s="28"/>
      <c r="E13" s="28"/>
      <c r="F13" s="28"/>
      <c r="G13" s="29"/>
      <c r="H13" s="28"/>
      <c r="I13" s="28"/>
      <c r="J13" s="28"/>
      <c r="K13" s="28"/>
      <c r="L13" s="28"/>
      <c r="M13" s="28"/>
      <c r="N13" s="28"/>
      <c r="O13" s="29"/>
      <c r="Q13" s="28"/>
      <c r="R13" s="28"/>
      <c r="S13" s="28"/>
      <c r="T13" s="28"/>
      <c r="U13" s="28"/>
      <c r="V13" s="28"/>
      <c r="W13" s="29"/>
    </row>
    <row r="14" spans="1:23" ht="120">
      <c r="A14" s="9" t="s">
        <v>15</v>
      </c>
      <c r="B14" s="9" t="s">
        <v>16</v>
      </c>
      <c r="C14" s="10" t="s">
        <v>17</v>
      </c>
      <c r="D14" s="10" t="s">
        <v>26</v>
      </c>
      <c r="E14" s="10" t="s">
        <v>19</v>
      </c>
      <c r="F14" s="27" t="s">
        <v>27</v>
      </c>
      <c r="G14" s="10" t="s">
        <v>28</v>
      </c>
      <c r="H14" s="28"/>
      <c r="I14" s="9" t="s">
        <v>15</v>
      </c>
      <c r="J14" s="9" t="s">
        <v>16</v>
      </c>
      <c r="K14" s="10" t="s">
        <v>17</v>
      </c>
      <c r="L14" s="10" t="s">
        <v>26</v>
      </c>
      <c r="M14" s="10" t="s">
        <v>19</v>
      </c>
      <c r="N14" s="27" t="s">
        <v>27</v>
      </c>
      <c r="O14" s="10" t="s">
        <v>28</v>
      </c>
      <c r="Q14" s="9" t="s">
        <v>15</v>
      </c>
      <c r="R14" s="9" t="s">
        <v>16</v>
      </c>
      <c r="S14" s="10" t="s">
        <v>17</v>
      </c>
      <c r="T14" s="10" t="s">
        <v>26</v>
      </c>
      <c r="U14" s="10" t="s">
        <v>19</v>
      </c>
      <c r="V14" s="27" t="s">
        <v>27</v>
      </c>
      <c r="W14" s="10" t="s">
        <v>28</v>
      </c>
    </row>
    <row r="15" spans="1:23">
      <c r="A15" s="11">
        <v>1</v>
      </c>
      <c r="B15" s="11" t="s">
        <v>22</v>
      </c>
      <c r="C15" s="12">
        <v>4638508.53</v>
      </c>
      <c r="D15" s="11">
        <v>850519</v>
      </c>
      <c r="E15" s="11">
        <v>9549122</v>
      </c>
      <c r="F15" s="11">
        <v>713168909</v>
      </c>
      <c r="G15" s="15">
        <v>74.684238927934942</v>
      </c>
      <c r="H15" s="28"/>
      <c r="I15" s="11">
        <v>1</v>
      </c>
      <c r="J15" s="11" t="s">
        <v>43</v>
      </c>
      <c r="K15" s="12">
        <v>4638508.53</v>
      </c>
      <c r="L15" s="11">
        <v>850519</v>
      </c>
      <c r="M15" s="11">
        <v>9549122</v>
      </c>
      <c r="N15" s="11">
        <v>713168909</v>
      </c>
      <c r="O15" s="15">
        <v>74.684238927934942</v>
      </c>
      <c r="Q15" s="11">
        <v>1</v>
      </c>
      <c r="R15" s="11" t="s">
        <v>47</v>
      </c>
      <c r="S15" s="11">
        <v>6699090</v>
      </c>
      <c r="T15" s="11">
        <f>383109+472515+696202</f>
        <v>1551826</v>
      </c>
      <c r="U15" s="11">
        <v>9673728</v>
      </c>
      <c r="V15" s="11">
        <v>238436515</v>
      </c>
      <c r="W15" s="15">
        <v>246.48</v>
      </c>
    </row>
    <row r="16" spans="1:23">
      <c r="A16" s="11">
        <v>2</v>
      </c>
      <c r="B16" s="11" t="s">
        <v>23</v>
      </c>
      <c r="C16" s="12">
        <v>4752824.79</v>
      </c>
      <c r="D16" s="11">
        <v>867113</v>
      </c>
      <c r="E16" s="11">
        <v>9653640</v>
      </c>
      <c r="F16" s="11">
        <v>755409571</v>
      </c>
      <c r="G16" s="15">
        <v>78.251268019109887</v>
      </c>
      <c r="H16" s="28"/>
      <c r="I16" s="11">
        <v>2</v>
      </c>
      <c r="J16" s="11" t="s">
        <v>44</v>
      </c>
      <c r="K16" s="12">
        <v>4752824.79</v>
      </c>
      <c r="L16" s="11">
        <v>867113</v>
      </c>
      <c r="M16" s="11">
        <v>9653640</v>
      </c>
      <c r="N16" s="11">
        <v>755409571</v>
      </c>
      <c r="O16" s="15">
        <v>78.251268019109887</v>
      </c>
      <c r="Q16" s="11">
        <v>1</v>
      </c>
      <c r="R16" s="11" t="s">
        <v>48</v>
      </c>
      <c r="S16" s="11">
        <v>6631146</v>
      </c>
      <c r="T16" s="11">
        <v>1251196</v>
      </c>
      <c r="U16" s="11">
        <v>9741069</v>
      </c>
      <c r="V16" s="11">
        <v>2133792650</v>
      </c>
      <c r="W16" s="11">
        <v>219.05</v>
      </c>
    </row>
    <row r="17" spans="1:23">
      <c r="A17" s="11">
        <v>3</v>
      </c>
      <c r="B17" s="11" t="s">
        <v>24</v>
      </c>
      <c r="C17" s="12">
        <v>4753094.49</v>
      </c>
      <c r="D17" s="11">
        <v>884075</v>
      </c>
      <c r="E17" s="11">
        <v>9763466</v>
      </c>
      <c r="F17" s="11">
        <v>691591506</v>
      </c>
      <c r="G17" s="15">
        <v>70.834630447834812</v>
      </c>
      <c r="H17" s="28"/>
      <c r="I17" s="11">
        <v>3</v>
      </c>
      <c r="J17" s="11" t="s">
        <v>45</v>
      </c>
      <c r="K17" s="12">
        <v>4753094.49</v>
      </c>
      <c r="L17" s="11">
        <v>884075</v>
      </c>
      <c r="M17" s="11">
        <v>9763466</v>
      </c>
      <c r="N17" s="11">
        <v>691591506</v>
      </c>
      <c r="O17" s="15">
        <v>70.834630447834812</v>
      </c>
      <c r="Q17" s="11">
        <v>2</v>
      </c>
      <c r="R17" s="11" t="s">
        <v>49</v>
      </c>
      <c r="S17" s="11">
        <v>6989256</v>
      </c>
      <c r="T17" s="11">
        <v>1061612.3999999999</v>
      </c>
      <c r="U17" s="11">
        <v>9806478</v>
      </c>
      <c r="V17" s="11">
        <v>1542239029</v>
      </c>
      <c r="W17" s="11">
        <v>157.27000000000001</v>
      </c>
    </row>
    <row r="18" spans="1:23">
      <c r="A18" s="14">
        <v>4</v>
      </c>
      <c r="B18" s="11" t="s">
        <v>25</v>
      </c>
      <c r="C18" s="12">
        <v>4803711.09</v>
      </c>
      <c r="D18" s="11">
        <v>673624</v>
      </c>
      <c r="E18" s="11">
        <v>9896407</v>
      </c>
      <c r="F18" s="11">
        <v>562198501</v>
      </c>
      <c r="G18" s="15">
        <v>56.808344786143095</v>
      </c>
      <c r="H18" s="28"/>
      <c r="I18" s="14">
        <v>4</v>
      </c>
      <c r="J18" s="11" t="s">
        <v>46</v>
      </c>
      <c r="K18" s="12">
        <v>4803711.09</v>
      </c>
      <c r="L18" s="11">
        <v>673624</v>
      </c>
      <c r="M18" s="11">
        <v>9896407</v>
      </c>
      <c r="N18" s="11">
        <v>562198501</v>
      </c>
      <c r="O18" s="15">
        <v>56.808344786143095</v>
      </c>
      <c r="Q18" s="14">
        <v>4</v>
      </c>
      <c r="R18" s="11" t="s">
        <v>50</v>
      </c>
      <c r="S18" s="11">
        <v>6507405</v>
      </c>
      <c r="T18" s="12">
        <v>717225.03</v>
      </c>
      <c r="U18" s="11">
        <v>9964194</v>
      </c>
      <c r="V18" s="11">
        <v>1272630127</v>
      </c>
      <c r="W18" s="11">
        <v>127.72</v>
      </c>
    </row>
    <row r="19" spans="1:23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Q19" s="31"/>
      <c r="R19" s="23"/>
      <c r="S19" s="23"/>
      <c r="T19" s="32"/>
      <c r="U19" s="23"/>
      <c r="V19" s="23"/>
      <c r="W19" s="23"/>
    </row>
    <row r="20" spans="1:23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Q20" s="28"/>
      <c r="R20" s="28"/>
      <c r="S20" s="28"/>
      <c r="T20" s="28"/>
      <c r="U20" s="28"/>
      <c r="V20" s="28"/>
      <c r="W20" s="28"/>
    </row>
    <row r="21" spans="1:23" ht="135">
      <c r="A21" s="9" t="s">
        <v>15</v>
      </c>
      <c r="B21" s="9" t="s">
        <v>16</v>
      </c>
      <c r="C21" s="10" t="s">
        <v>17</v>
      </c>
      <c r="D21" s="10" t="s">
        <v>29</v>
      </c>
      <c r="E21" s="10" t="s">
        <v>19</v>
      </c>
      <c r="F21" s="27" t="s">
        <v>30</v>
      </c>
      <c r="G21" s="10" t="s">
        <v>31</v>
      </c>
      <c r="H21" s="28"/>
      <c r="I21" s="9" t="s">
        <v>15</v>
      </c>
      <c r="J21" s="9" t="s">
        <v>16</v>
      </c>
      <c r="K21" s="10" t="s">
        <v>17</v>
      </c>
      <c r="L21" s="10" t="s">
        <v>29</v>
      </c>
      <c r="M21" s="10" t="s">
        <v>19</v>
      </c>
      <c r="N21" s="27" t="s">
        <v>30</v>
      </c>
      <c r="O21" s="10" t="s">
        <v>31</v>
      </c>
      <c r="Q21" s="9" t="s">
        <v>15</v>
      </c>
      <c r="R21" s="9" t="s">
        <v>16</v>
      </c>
      <c r="S21" s="10" t="s">
        <v>17</v>
      </c>
      <c r="T21" s="10" t="s">
        <v>29</v>
      </c>
      <c r="U21" s="10" t="s">
        <v>19</v>
      </c>
      <c r="V21" s="27" t="s">
        <v>30</v>
      </c>
      <c r="W21" s="10" t="s">
        <v>31</v>
      </c>
    </row>
    <row r="22" spans="1:23">
      <c r="A22" s="11">
        <v>1</v>
      </c>
      <c r="B22" s="11" t="s">
        <v>22</v>
      </c>
      <c r="C22" s="11">
        <v>2408309</v>
      </c>
      <c r="D22" s="11">
        <v>15515</v>
      </c>
      <c r="E22" s="11">
        <v>9476982</v>
      </c>
      <c r="F22" s="11">
        <f>D22*C22</f>
        <v>37364914135</v>
      </c>
      <c r="G22" s="13">
        <f>F22/E22</f>
        <v>3942.7018153036483</v>
      </c>
      <c r="H22" s="28"/>
      <c r="I22" s="11">
        <v>1</v>
      </c>
      <c r="J22" s="11" t="s">
        <v>43</v>
      </c>
      <c r="K22" s="11">
        <v>2408309</v>
      </c>
      <c r="L22" s="11">
        <v>15515</v>
      </c>
      <c r="M22" s="11">
        <v>9476982</v>
      </c>
      <c r="N22" s="11">
        <f>L22*K22</f>
        <v>37364914135</v>
      </c>
      <c r="O22" s="13">
        <f>N22/M22</f>
        <v>3942.7018153036483</v>
      </c>
      <c r="Q22" s="11">
        <v>1</v>
      </c>
      <c r="R22" s="11" t="s">
        <v>47</v>
      </c>
      <c r="S22" s="11">
        <v>6699090</v>
      </c>
      <c r="T22" s="11">
        <v>17299</v>
      </c>
      <c r="U22" s="11">
        <v>9673728</v>
      </c>
      <c r="V22" s="30">
        <f>U22*W22</f>
        <v>35792793.600000001</v>
      </c>
      <c r="W22" s="15">
        <v>3.7</v>
      </c>
    </row>
    <row r="23" spans="1:23">
      <c r="A23" s="11">
        <v>2</v>
      </c>
      <c r="B23" s="11" t="s">
        <v>23</v>
      </c>
      <c r="C23" s="11">
        <v>2435893</v>
      </c>
      <c r="D23" s="11">
        <v>16899</v>
      </c>
      <c r="E23" s="11">
        <v>9587511</v>
      </c>
      <c r="F23" s="11">
        <f t="shared" ref="F23:F25" si="0">D23*C23</f>
        <v>41164155807</v>
      </c>
      <c r="G23" s="13">
        <f t="shared" ref="G23:G24" si="1">F23/E23</f>
        <v>4293.518495780605</v>
      </c>
      <c r="H23" s="28"/>
      <c r="I23" s="11">
        <v>2</v>
      </c>
      <c r="J23" s="11" t="s">
        <v>44</v>
      </c>
      <c r="K23" s="11">
        <v>2435893</v>
      </c>
      <c r="L23" s="11">
        <v>16899</v>
      </c>
      <c r="M23" s="11">
        <v>9587511</v>
      </c>
      <c r="N23" s="11">
        <f t="shared" ref="N23:N25" si="2">L23*K23</f>
        <v>41164155807</v>
      </c>
      <c r="O23" s="13">
        <f t="shared" ref="O23:O24" si="3">N23/M23</f>
        <v>4293.518495780605</v>
      </c>
      <c r="Q23" s="11">
        <v>1</v>
      </c>
      <c r="R23" s="11" t="s">
        <v>48</v>
      </c>
      <c r="S23" s="14">
        <v>6631146</v>
      </c>
      <c r="T23" s="11">
        <v>15689</v>
      </c>
      <c r="U23" s="14">
        <v>9741069</v>
      </c>
      <c r="V23" s="11">
        <v>34678205</v>
      </c>
      <c r="W23" s="14">
        <v>3.56</v>
      </c>
    </row>
    <row r="24" spans="1:23">
      <c r="A24" s="11">
        <v>3</v>
      </c>
      <c r="B24" s="11" t="s">
        <v>24</v>
      </c>
      <c r="C24" s="11">
        <v>2464170</v>
      </c>
      <c r="D24" s="11">
        <v>14443</v>
      </c>
      <c r="E24" s="11">
        <v>9699757</v>
      </c>
      <c r="F24" s="11">
        <f t="shared" si="0"/>
        <v>35590007310</v>
      </c>
      <c r="G24" s="13">
        <f t="shared" si="1"/>
        <v>3669.1648368098295</v>
      </c>
      <c r="H24" s="28"/>
      <c r="I24" s="11">
        <v>3</v>
      </c>
      <c r="J24" s="11" t="s">
        <v>45</v>
      </c>
      <c r="K24" s="11">
        <v>2464170</v>
      </c>
      <c r="L24" s="11">
        <v>14443</v>
      </c>
      <c r="M24" s="11">
        <v>9699757</v>
      </c>
      <c r="N24" s="11">
        <f t="shared" si="2"/>
        <v>35590007310</v>
      </c>
      <c r="O24" s="13">
        <f t="shared" si="3"/>
        <v>3669.1648368098295</v>
      </c>
      <c r="Q24" s="11">
        <v>2</v>
      </c>
      <c r="R24" s="11" t="s">
        <v>49</v>
      </c>
      <c r="S24" s="11">
        <v>6989256</v>
      </c>
      <c r="T24" s="11">
        <v>12964</v>
      </c>
      <c r="U24" s="11">
        <v>9806478</v>
      </c>
      <c r="V24" s="12">
        <v>25104583.68</v>
      </c>
      <c r="W24" s="11">
        <v>2.56</v>
      </c>
    </row>
    <row r="25" spans="1:23">
      <c r="A25" s="14">
        <v>4</v>
      </c>
      <c r="B25" s="11" t="s">
        <v>25</v>
      </c>
      <c r="C25" s="11">
        <v>2498737</v>
      </c>
      <c r="D25" s="11">
        <v>12767</v>
      </c>
      <c r="E25" s="11">
        <v>9834880</v>
      </c>
      <c r="F25" s="11">
        <f t="shared" si="0"/>
        <v>31901375279</v>
      </c>
      <c r="G25" s="13">
        <f>F25/E25</f>
        <v>3243.6974603655563</v>
      </c>
      <c r="H25" s="28"/>
      <c r="I25" s="14">
        <v>4</v>
      </c>
      <c r="J25" s="11" t="s">
        <v>46</v>
      </c>
      <c r="K25" s="11">
        <v>2498737</v>
      </c>
      <c r="L25" s="11">
        <v>12767</v>
      </c>
      <c r="M25" s="11">
        <v>9834880</v>
      </c>
      <c r="N25" s="11">
        <f t="shared" si="2"/>
        <v>31901375279</v>
      </c>
      <c r="O25" s="13">
        <f>N25/M25</f>
        <v>3243.6974603655563</v>
      </c>
      <c r="Q25" s="26">
        <v>4</v>
      </c>
      <c r="R25" s="11" t="s">
        <v>50</v>
      </c>
      <c r="S25" s="11">
        <v>6507405</v>
      </c>
      <c r="T25" s="24">
        <v>11976</v>
      </c>
      <c r="U25" s="11">
        <v>9964194</v>
      </c>
      <c r="V25" s="24">
        <v>24611559</v>
      </c>
      <c r="W25" s="24">
        <v>2.4700000000000002</v>
      </c>
    </row>
  </sheetData>
  <mergeCells count="4">
    <mergeCell ref="A4:G4"/>
    <mergeCell ref="A6:G6"/>
    <mergeCell ref="I6:O6"/>
    <mergeCell ref="Q6:W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2:V17"/>
  <sheetViews>
    <sheetView tabSelected="1" workbookViewId="0">
      <selection activeCell="B15" sqref="B15:B16"/>
    </sheetView>
  </sheetViews>
  <sheetFormatPr defaultRowHeight="15"/>
  <cols>
    <col min="1" max="1" width="17" bestFit="1" customWidth="1"/>
    <col min="2" max="2" width="31.28515625" bestFit="1" customWidth="1"/>
  </cols>
  <sheetData>
    <row r="2" spans="1:22">
      <c r="A2" s="1"/>
      <c r="B2" s="1"/>
      <c r="C2" s="39" t="s">
        <v>0</v>
      </c>
      <c r="D2" s="39"/>
      <c r="E2" s="39"/>
      <c r="F2" s="39"/>
      <c r="G2" s="39"/>
      <c r="H2" s="43" t="s">
        <v>1</v>
      </c>
      <c r="I2" s="44"/>
      <c r="J2" s="44"/>
      <c r="K2" s="44"/>
      <c r="L2" s="45"/>
      <c r="M2" s="43" t="s">
        <v>2</v>
      </c>
      <c r="N2" s="44"/>
      <c r="O2" s="44"/>
      <c r="P2" s="44"/>
      <c r="Q2" s="45"/>
      <c r="R2" s="43" t="s">
        <v>3</v>
      </c>
      <c r="S2" s="44"/>
      <c r="T2" s="44"/>
      <c r="U2" s="44"/>
      <c r="V2" s="45"/>
    </row>
    <row r="3" spans="1:22" ht="16.5" customHeight="1">
      <c r="A3" s="40" t="s">
        <v>4</v>
      </c>
      <c r="B3" s="40" t="s">
        <v>5</v>
      </c>
      <c r="C3" s="39" t="s">
        <v>6</v>
      </c>
      <c r="D3" s="39"/>
      <c r="E3" s="39"/>
      <c r="F3" s="39"/>
      <c r="G3" s="39"/>
      <c r="H3" s="39" t="s">
        <v>6</v>
      </c>
      <c r="I3" s="39"/>
      <c r="J3" s="39"/>
      <c r="K3" s="39"/>
      <c r="L3" s="39"/>
      <c r="M3" s="39" t="s">
        <v>6</v>
      </c>
      <c r="N3" s="39"/>
      <c r="O3" s="39"/>
      <c r="P3" s="39"/>
      <c r="Q3" s="39"/>
      <c r="R3" s="39" t="s">
        <v>6</v>
      </c>
      <c r="S3" s="39"/>
      <c r="T3" s="39"/>
      <c r="U3" s="39"/>
      <c r="V3" s="39"/>
    </row>
    <row r="4" spans="1:22" ht="86.25" customHeight="1">
      <c r="A4" s="41"/>
      <c r="B4" s="41"/>
      <c r="C4" s="2" t="s">
        <v>7</v>
      </c>
      <c r="D4" s="2" t="s">
        <v>8</v>
      </c>
      <c r="E4" s="2" t="s">
        <v>9</v>
      </c>
      <c r="F4" s="2" t="s">
        <v>10</v>
      </c>
      <c r="G4" s="2" t="s">
        <v>11</v>
      </c>
      <c r="H4" s="2" t="s">
        <v>7</v>
      </c>
      <c r="I4" s="2" t="s">
        <v>8</v>
      </c>
      <c r="J4" s="2" t="s">
        <v>9</v>
      </c>
      <c r="K4" s="2" t="s">
        <v>10</v>
      </c>
      <c r="L4" s="2" t="s">
        <v>11</v>
      </c>
      <c r="M4" s="2" t="s">
        <v>7</v>
      </c>
      <c r="N4" s="2" t="s">
        <v>8</v>
      </c>
      <c r="O4" s="2" t="s">
        <v>9</v>
      </c>
      <c r="P4" s="2" t="s">
        <v>10</v>
      </c>
      <c r="Q4" s="2" t="s">
        <v>11</v>
      </c>
      <c r="R4" s="2" t="s">
        <v>7</v>
      </c>
      <c r="S4" s="2" t="s">
        <v>8</v>
      </c>
      <c r="T4" s="2" t="s">
        <v>9</v>
      </c>
      <c r="U4" s="2" t="s">
        <v>10</v>
      </c>
      <c r="V4" s="2" t="s">
        <v>11</v>
      </c>
    </row>
    <row r="6" spans="1:22" ht="17.25" customHeight="1">
      <c r="A6" s="18" t="s">
        <v>37</v>
      </c>
      <c r="B6" s="4" t="s">
        <v>38</v>
      </c>
      <c r="C6" s="19">
        <v>18</v>
      </c>
      <c r="D6" s="22">
        <v>9907</v>
      </c>
      <c r="E6" s="19">
        <v>9925</v>
      </c>
      <c r="F6" s="19">
        <v>9657</v>
      </c>
      <c r="G6" s="19">
        <f>E6-F6</f>
        <v>268</v>
      </c>
      <c r="H6" s="19">
        <f>G6</f>
        <v>268</v>
      </c>
      <c r="I6" s="19">
        <v>2992</v>
      </c>
      <c r="J6" s="19">
        <f>I6+H6</f>
        <v>3260</v>
      </c>
      <c r="K6" s="19">
        <v>3199</v>
      </c>
      <c r="L6" s="19">
        <f>J6-K6</f>
        <v>61</v>
      </c>
      <c r="M6" s="19">
        <v>61</v>
      </c>
      <c r="N6" s="19">
        <v>1076</v>
      </c>
      <c r="O6" s="19">
        <f>M6+N6</f>
        <v>1137</v>
      </c>
      <c r="P6" s="19">
        <v>1112</v>
      </c>
      <c r="Q6" s="19">
        <f>O6-P6</f>
        <v>25</v>
      </c>
      <c r="R6" s="19">
        <v>25</v>
      </c>
      <c r="S6" s="19">
        <v>442</v>
      </c>
      <c r="T6" s="19">
        <v>371</v>
      </c>
      <c r="U6" s="19">
        <f>S6-T6</f>
        <v>71</v>
      </c>
      <c r="V6" s="19">
        <v>71</v>
      </c>
    </row>
    <row r="9" spans="1:22">
      <c r="A9" s="1"/>
      <c r="B9" s="1"/>
      <c r="C9" s="39" t="s">
        <v>39</v>
      </c>
      <c r="D9" s="39"/>
      <c r="E9" s="39"/>
      <c r="F9" s="39"/>
      <c r="G9" s="39"/>
      <c r="H9" s="43" t="s">
        <v>40</v>
      </c>
      <c r="I9" s="44"/>
      <c r="J9" s="44"/>
      <c r="K9" s="44"/>
      <c r="L9" s="45"/>
      <c r="M9" s="43" t="s">
        <v>41</v>
      </c>
      <c r="N9" s="44"/>
      <c r="O9" s="44"/>
      <c r="P9" s="44"/>
      <c r="Q9" s="45"/>
      <c r="R9" s="43" t="s">
        <v>42</v>
      </c>
      <c r="S9" s="44"/>
      <c r="T9" s="44"/>
      <c r="U9" s="44"/>
      <c r="V9" s="45"/>
    </row>
    <row r="10" spans="1:22" ht="16.5" customHeight="1">
      <c r="A10" s="40" t="s">
        <v>4</v>
      </c>
      <c r="B10" s="40" t="s">
        <v>5</v>
      </c>
      <c r="C10" s="39" t="s">
        <v>6</v>
      </c>
      <c r="D10" s="39"/>
      <c r="E10" s="39"/>
      <c r="F10" s="39"/>
      <c r="G10" s="39"/>
      <c r="H10" s="39" t="s">
        <v>6</v>
      </c>
      <c r="I10" s="39"/>
      <c r="J10" s="39"/>
      <c r="K10" s="39"/>
      <c r="L10" s="39"/>
      <c r="M10" s="39" t="s">
        <v>6</v>
      </c>
      <c r="N10" s="39"/>
      <c r="O10" s="39"/>
      <c r="P10" s="39"/>
      <c r="Q10" s="39"/>
      <c r="R10" s="39" t="s">
        <v>6</v>
      </c>
      <c r="S10" s="39"/>
      <c r="T10" s="39"/>
      <c r="U10" s="39"/>
      <c r="V10" s="39"/>
    </row>
    <row r="11" spans="1:22" ht="86.25" customHeight="1">
      <c r="A11" s="41"/>
      <c r="B11" s="41"/>
      <c r="C11" s="2" t="s">
        <v>7</v>
      </c>
      <c r="D11" s="2" t="s">
        <v>8</v>
      </c>
      <c r="E11" s="2" t="s">
        <v>9</v>
      </c>
      <c r="F11" s="2" t="s">
        <v>10</v>
      </c>
      <c r="G11" s="2" t="s">
        <v>11</v>
      </c>
      <c r="H11" s="2" t="s">
        <v>7</v>
      </c>
      <c r="I11" s="2" t="s">
        <v>8</v>
      </c>
      <c r="J11" s="2" t="s">
        <v>9</v>
      </c>
      <c r="K11" s="2" t="s">
        <v>10</v>
      </c>
      <c r="L11" s="2" t="s">
        <v>11</v>
      </c>
      <c r="M11" s="2" t="s">
        <v>7</v>
      </c>
      <c r="N11" s="2" t="s">
        <v>8</v>
      </c>
      <c r="O11" s="2" t="s">
        <v>9</v>
      </c>
      <c r="P11" s="2" t="s">
        <v>10</v>
      </c>
      <c r="Q11" s="2" t="s">
        <v>11</v>
      </c>
      <c r="R11" s="2" t="s">
        <v>7</v>
      </c>
      <c r="S11" s="2" t="s">
        <v>8</v>
      </c>
      <c r="T11" s="2" t="s">
        <v>9</v>
      </c>
      <c r="U11" s="2" t="s">
        <v>10</v>
      </c>
      <c r="V11" s="2" t="s">
        <v>11</v>
      </c>
    </row>
    <row r="12" spans="1:22" ht="17.25" customHeight="1">
      <c r="A12" s="18" t="s">
        <v>37</v>
      </c>
      <c r="B12" s="4" t="s">
        <v>38</v>
      </c>
      <c r="C12" s="19">
        <v>18</v>
      </c>
      <c r="D12" s="20">
        <v>9907</v>
      </c>
      <c r="E12" s="21">
        <v>9925</v>
      </c>
      <c r="F12" s="19">
        <v>9657</v>
      </c>
      <c r="G12" s="19">
        <f>E12-F12</f>
        <v>268</v>
      </c>
      <c r="H12" s="19">
        <f>G12</f>
        <v>268</v>
      </c>
      <c r="I12" s="19">
        <v>2992</v>
      </c>
      <c r="J12" s="19">
        <f>I12+H12</f>
        <v>3260</v>
      </c>
      <c r="K12" s="19">
        <v>3199</v>
      </c>
      <c r="L12" s="19">
        <f>J12-K12</f>
        <v>61</v>
      </c>
      <c r="M12" s="19">
        <v>61</v>
      </c>
      <c r="N12" s="19">
        <v>1076</v>
      </c>
      <c r="O12" s="19">
        <f>M12+N12</f>
        <v>1137</v>
      </c>
      <c r="P12" s="19">
        <v>1112</v>
      </c>
      <c r="Q12" s="19">
        <f>O12-P12</f>
        <v>25</v>
      </c>
      <c r="R12" s="19">
        <v>25</v>
      </c>
      <c r="S12" s="19">
        <v>442</v>
      </c>
      <c r="T12" s="19">
        <v>371</v>
      </c>
      <c r="U12" s="19">
        <f>S12-T12</f>
        <v>71</v>
      </c>
      <c r="V12" s="19">
        <v>71</v>
      </c>
    </row>
    <row r="14" spans="1:22" ht="21">
      <c r="A14" s="1"/>
      <c r="B14" s="1"/>
      <c r="C14" s="42" t="s">
        <v>53</v>
      </c>
      <c r="D14" s="42"/>
      <c r="E14" s="42"/>
      <c r="F14" s="42"/>
      <c r="G14" s="42"/>
      <c r="H14" s="42" t="s">
        <v>54</v>
      </c>
      <c r="I14" s="42"/>
      <c r="J14" s="42"/>
      <c r="K14" s="42"/>
      <c r="L14" s="42"/>
      <c r="M14" s="42" t="s">
        <v>55</v>
      </c>
      <c r="N14" s="42"/>
      <c r="O14" s="42"/>
      <c r="P14" s="42"/>
      <c r="Q14" s="42"/>
      <c r="R14" s="42" t="s">
        <v>56</v>
      </c>
      <c r="S14" s="42"/>
      <c r="T14" s="42"/>
      <c r="U14" s="42"/>
      <c r="V14" s="42"/>
    </row>
    <row r="15" spans="1:22" ht="16.5" customHeight="1">
      <c r="A15" s="40" t="s">
        <v>4</v>
      </c>
      <c r="B15" s="40" t="s">
        <v>5</v>
      </c>
      <c r="C15" s="39" t="s">
        <v>6</v>
      </c>
      <c r="D15" s="39"/>
      <c r="E15" s="39"/>
      <c r="F15" s="39"/>
      <c r="G15" s="39"/>
      <c r="H15" s="39" t="s">
        <v>6</v>
      </c>
      <c r="I15" s="39"/>
      <c r="J15" s="39"/>
      <c r="K15" s="39"/>
      <c r="L15" s="39"/>
      <c r="M15" s="39" t="s">
        <v>6</v>
      </c>
      <c r="N15" s="39"/>
      <c r="O15" s="39"/>
      <c r="P15" s="39"/>
      <c r="Q15" s="39"/>
      <c r="R15" s="39" t="s">
        <v>6</v>
      </c>
      <c r="S15" s="39"/>
      <c r="T15" s="39"/>
      <c r="U15" s="39"/>
      <c r="V15" s="39"/>
    </row>
    <row r="16" spans="1:22" ht="135">
      <c r="A16" s="41"/>
      <c r="B16" s="41"/>
      <c r="C16" s="10" t="s">
        <v>7</v>
      </c>
      <c r="D16" s="10" t="s">
        <v>8</v>
      </c>
      <c r="E16" s="10" t="s">
        <v>9</v>
      </c>
      <c r="F16" s="10" t="s">
        <v>10</v>
      </c>
      <c r="G16" s="2" t="s">
        <v>11</v>
      </c>
      <c r="H16" s="25" t="s">
        <v>7</v>
      </c>
      <c r="I16" s="25" t="s">
        <v>8</v>
      </c>
      <c r="J16" s="25" t="s">
        <v>9</v>
      </c>
      <c r="K16" s="25" t="s">
        <v>10</v>
      </c>
      <c r="L16" s="25" t="s">
        <v>11</v>
      </c>
      <c r="M16" s="25" t="s">
        <v>7</v>
      </c>
      <c r="N16" s="25" t="s">
        <v>8</v>
      </c>
      <c r="O16" s="25" t="s">
        <v>9</v>
      </c>
      <c r="P16" s="25" t="s">
        <v>10</v>
      </c>
      <c r="Q16" s="25" t="s">
        <v>11</v>
      </c>
      <c r="R16" s="25" t="s">
        <v>7</v>
      </c>
      <c r="S16" s="25" t="s">
        <v>8</v>
      </c>
      <c r="T16" s="25" t="s">
        <v>9</v>
      </c>
      <c r="U16" s="25" t="s">
        <v>10</v>
      </c>
      <c r="V16" s="25" t="s">
        <v>11</v>
      </c>
    </row>
    <row r="17" spans="1:22">
      <c r="A17" t="s">
        <v>37</v>
      </c>
      <c r="B17" t="s">
        <v>38</v>
      </c>
      <c r="C17">
        <v>304</v>
      </c>
      <c r="D17">
        <v>1313</v>
      </c>
      <c r="E17">
        <v>1617</v>
      </c>
      <c r="F17">
        <v>1193</v>
      </c>
      <c r="G17">
        <v>393</v>
      </c>
      <c r="H17">
        <v>285</v>
      </c>
      <c r="I17">
        <v>1243</v>
      </c>
      <c r="J17">
        <v>1528</v>
      </c>
      <c r="K17">
        <v>1309</v>
      </c>
      <c r="L17">
        <v>219</v>
      </c>
      <c r="M17">
        <v>219</v>
      </c>
      <c r="N17">
        <v>853</v>
      </c>
      <c r="O17">
        <v>1072</v>
      </c>
      <c r="P17">
        <v>916</v>
      </c>
      <c r="Q17">
        <v>156</v>
      </c>
      <c r="R17">
        <v>199</v>
      </c>
      <c r="S17">
        <v>1902</v>
      </c>
      <c r="T17">
        <v>2101</v>
      </c>
      <c r="U17">
        <v>2080</v>
      </c>
      <c r="V17">
        <v>21</v>
      </c>
    </row>
  </sheetData>
  <mergeCells count="30">
    <mergeCell ref="C2:G2"/>
    <mergeCell ref="H2:L2"/>
    <mergeCell ref="M2:Q2"/>
    <mergeCell ref="R2:V2"/>
    <mergeCell ref="A3:A4"/>
    <mergeCell ref="B3:B4"/>
    <mergeCell ref="C3:G3"/>
    <mergeCell ref="H3:L3"/>
    <mergeCell ref="M3:Q3"/>
    <mergeCell ref="R3:V3"/>
    <mergeCell ref="C9:G9"/>
    <mergeCell ref="H9:L9"/>
    <mergeCell ref="M9:Q9"/>
    <mergeCell ref="R9:V9"/>
    <mergeCell ref="A10:A11"/>
    <mergeCell ref="B10:B11"/>
    <mergeCell ref="C10:G10"/>
    <mergeCell ref="H10:L10"/>
    <mergeCell ref="M10:Q10"/>
    <mergeCell ref="R10:V10"/>
    <mergeCell ref="C14:G14"/>
    <mergeCell ref="H14:L14"/>
    <mergeCell ref="M14:Q14"/>
    <mergeCell ref="R14:V14"/>
    <mergeCell ref="A15:A16"/>
    <mergeCell ref="B15:B16"/>
    <mergeCell ref="C15:G15"/>
    <mergeCell ref="H15:L15"/>
    <mergeCell ref="M15:Q15"/>
    <mergeCell ref="R15:V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B4:G26"/>
  <sheetViews>
    <sheetView workbookViewId="0">
      <selection activeCell="C32" sqref="C32"/>
    </sheetView>
  </sheetViews>
  <sheetFormatPr defaultRowHeight="15"/>
  <cols>
    <col min="2" max="2" width="27.7109375" customWidth="1"/>
    <col min="3" max="4" width="24.42578125" customWidth="1"/>
    <col min="5" max="5" width="31.42578125" customWidth="1"/>
  </cols>
  <sheetData>
    <row r="4" spans="2:7">
      <c r="B4" s="47" t="s">
        <v>51</v>
      </c>
      <c r="C4" s="47"/>
      <c r="D4" s="47"/>
      <c r="E4" s="47"/>
      <c r="F4" s="47"/>
      <c r="G4" s="47"/>
    </row>
    <row r="5" spans="2:7">
      <c r="B5" s="48" t="s">
        <v>16</v>
      </c>
      <c r="C5" s="49" t="s">
        <v>32</v>
      </c>
      <c r="D5" s="49" t="s">
        <v>33</v>
      </c>
      <c r="E5" s="50" t="s">
        <v>34</v>
      </c>
      <c r="F5" s="49" t="s">
        <v>35</v>
      </c>
      <c r="G5" s="49" t="s">
        <v>36</v>
      </c>
    </row>
    <row r="6" spans="2:7">
      <c r="B6" s="48"/>
      <c r="C6" s="49"/>
      <c r="D6" s="49"/>
      <c r="E6" s="50"/>
      <c r="F6" s="49"/>
      <c r="G6" s="49"/>
    </row>
    <row r="7" spans="2:7">
      <c r="B7" s="16" t="s">
        <v>0</v>
      </c>
      <c r="C7" s="17">
        <v>52954</v>
      </c>
      <c r="D7" s="17">
        <v>83790</v>
      </c>
      <c r="E7" s="17">
        <f>C7+D7</f>
        <v>136744</v>
      </c>
      <c r="F7" s="17">
        <v>81222</v>
      </c>
      <c r="G7" s="5">
        <f>E7-F7</f>
        <v>55522</v>
      </c>
    </row>
    <row r="8" spans="2:7">
      <c r="B8" s="16" t="s">
        <v>1</v>
      </c>
      <c r="C8" s="17">
        <f>G7</f>
        <v>55522</v>
      </c>
      <c r="D8" s="17">
        <v>98789</v>
      </c>
      <c r="E8" s="17">
        <f t="shared" ref="E8:E10" si="0">C8+D8</f>
        <v>154311</v>
      </c>
      <c r="F8" s="17">
        <v>95212</v>
      </c>
      <c r="G8" s="5">
        <f t="shared" ref="G8:G10" si="1">E8-F8</f>
        <v>59099</v>
      </c>
    </row>
    <row r="9" spans="2:7">
      <c r="B9" s="16" t="s">
        <v>2</v>
      </c>
      <c r="C9" s="17">
        <f t="shared" ref="C9:C10" si="2">G8</f>
        <v>59099</v>
      </c>
      <c r="D9" s="17">
        <v>110210</v>
      </c>
      <c r="E9" s="17">
        <f t="shared" si="0"/>
        <v>169309</v>
      </c>
      <c r="F9" s="17">
        <v>111061</v>
      </c>
      <c r="G9" s="5">
        <f t="shared" si="1"/>
        <v>58248</v>
      </c>
    </row>
    <row r="10" spans="2:7">
      <c r="B10" s="16" t="s">
        <v>3</v>
      </c>
      <c r="C10" s="17">
        <f t="shared" si="2"/>
        <v>58248</v>
      </c>
      <c r="D10" s="17">
        <v>87618</v>
      </c>
      <c r="E10" s="17">
        <f t="shared" si="0"/>
        <v>145866</v>
      </c>
      <c r="F10" s="17">
        <v>92721</v>
      </c>
      <c r="G10" s="5">
        <f t="shared" si="1"/>
        <v>53145</v>
      </c>
    </row>
    <row r="12" spans="2:7">
      <c r="B12" s="47" t="s">
        <v>52</v>
      </c>
      <c r="C12" s="47"/>
      <c r="D12" s="47"/>
      <c r="E12" s="47"/>
      <c r="F12" s="47"/>
      <c r="G12" s="47"/>
    </row>
    <row r="13" spans="2:7">
      <c r="B13" s="48" t="s">
        <v>16</v>
      </c>
      <c r="C13" s="49" t="s">
        <v>32</v>
      </c>
      <c r="D13" s="49" t="s">
        <v>33</v>
      </c>
      <c r="E13" s="50" t="s">
        <v>34</v>
      </c>
      <c r="F13" s="49" t="s">
        <v>35</v>
      </c>
      <c r="G13" s="49" t="s">
        <v>36</v>
      </c>
    </row>
    <row r="14" spans="2:7">
      <c r="B14" s="48"/>
      <c r="C14" s="49"/>
      <c r="D14" s="49"/>
      <c r="E14" s="50"/>
      <c r="F14" s="49"/>
      <c r="G14" s="49"/>
    </row>
    <row r="15" spans="2:7">
      <c r="B15" s="16" t="s">
        <v>39</v>
      </c>
      <c r="C15" s="17">
        <v>52954</v>
      </c>
      <c r="D15" s="17">
        <v>83790</v>
      </c>
      <c r="E15" s="17">
        <f>C15+D15</f>
        <v>136744</v>
      </c>
      <c r="F15" s="17">
        <v>81222</v>
      </c>
      <c r="G15" s="5">
        <f>E15-F15</f>
        <v>55522</v>
      </c>
    </row>
    <row r="16" spans="2:7">
      <c r="B16" s="16" t="s">
        <v>40</v>
      </c>
      <c r="C16" s="17">
        <f>G15</f>
        <v>55522</v>
      </c>
      <c r="D16" s="17">
        <v>98789</v>
      </c>
      <c r="E16" s="17">
        <f t="shared" ref="E16:E18" si="3">C16+D16</f>
        <v>154311</v>
      </c>
      <c r="F16" s="17">
        <v>95212</v>
      </c>
      <c r="G16" s="5">
        <f t="shared" ref="G16:G18" si="4">E16-F16</f>
        <v>59099</v>
      </c>
    </row>
    <row r="17" spans="2:7">
      <c r="B17" s="16" t="s">
        <v>41</v>
      </c>
      <c r="C17" s="17">
        <f t="shared" ref="C17:C18" si="5">G16</f>
        <v>59099</v>
      </c>
      <c r="D17" s="17">
        <v>110210</v>
      </c>
      <c r="E17" s="17">
        <f t="shared" si="3"/>
        <v>169309</v>
      </c>
      <c r="F17" s="17">
        <v>111061</v>
      </c>
      <c r="G17" s="5">
        <f t="shared" si="4"/>
        <v>58248</v>
      </c>
    </row>
    <row r="18" spans="2:7">
      <c r="B18" s="16" t="s">
        <v>42</v>
      </c>
      <c r="C18" s="17">
        <f t="shared" si="5"/>
        <v>58248</v>
      </c>
      <c r="D18" s="17">
        <v>87618</v>
      </c>
      <c r="E18" s="17">
        <f t="shared" si="3"/>
        <v>145866</v>
      </c>
      <c r="F18" s="17">
        <v>92721</v>
      </c>
      <c r="G18" s="5">
        <f t="shared" si="4"/>
        <v>53145</v>
      </c>
    </row>
    <row r="19" spans="2:7">
      <c r="B19" s="36"/>
      <c r="C19" s="37"/>
      <c r="D19" s="37"/>
      <c r="E19" s="37"/>
      <c r="F19" s="37"/>
      <c r="G19" s="38"/>
    </row>
    <row r="20" spans="2:7">
      <c r="B20" s="47" t="s">
        <v>61</v>
      </c>
      <c r="C20" s="47"/>
      <c r="D20" s="47"/>
      <c r="E20" s="47"/>
      <c r="F20" s="47"/>
      <c r="G20" s="47"/>
    </row>
    <row r="21" spans="2:7">
      <c r="B21" s="48" t="s">
        <v>16</v>
      </c>
      <c r="C21" s="49" t="s">
        <v>32</v>
      </c>
      <c r="D21" s="49" t="s">
        <v>33</v>
      </c>
      <c r="E21" s="50" t="s">
        <v>34</v>
      </c>
      <c r="F21" s="51" t="s">
        <v>35</v>
      </c>
      <c r="G21" s="49" t="s">
        <v>36</v>
      </c>
    </row>
    <row r="22" spans="2:7">
      <c r="B22" s="48"/>
      <c r="C22" s="49"/>
      <c r="D22" s="49"/>
      <c r="E22" s="50"/>
      <c r="F22" s="52"/>
      <c r="G22" s="49"/>
    </row>
    <row r="23" spans="2:7">
      <c r="B23" s="16" t="s">
        <v>57</v>
      </c>
      <c r="C23" s="33">
        <v>18075</v>
      </c>
      <c r="D23" s="33">
        <v>65513</v>
      </c>
      <c r="E23" s="33">
        <v>83588</v>
      </c>
      <c r="F23" s="33">
        <v>70075</v>
      </c>
      <c r="G23" s="33">
        <v>13513</v>
      </c>
    </row>
    <row r="24" spans="2:7">
      <c r="B24" s="16" t="s">
        <v>58</v>
      </c>
      <c r="C24" s="24">
        <v>14755</v>
      </c>
      <c r="D24" s="24">
        <v>73744</v>
      </c>
      <c r="E24" s="24">
        <v>88499</v>
      </c>
      <c r="F24" s="24">
        <v>69553</v>
      </c>
      <c r="G24" s="24">
        <v>18946</v>
      </c>
    </row>
    <row r="25" spans="2:7">
      <c r="B25" s="16" t="s">
        <v>59</v>
      </c>
      <c r="C25" s="34">
        <v>20935</v>
      </c>
      <c r="D25" s="34">
        <v>134938</v>
      </c>
      <c r="E25" s="34">
        <v>155873</v>
      </c>
      <c r="F25" s="34">
        <v>103698</v>
      </c>
      <c r="G25" s="34">
        <v>52175</v>
      </c>
    </row>
    <row r="26" spans="2:7">
      <c r="B26" s="16" t="s">
        <v>60</v>
      </c>
      <c r="C26" s="35">
        <v>26224</v>
      </c>
      <c r="D26" s="35">
        <v>90662</v>
      </c>
      <c r="E26" s="35">
        <v>116886</v>
      </c>
      <c r="F26" s="35">
        <v>79425</v>
      </c>
      <c r="G26" s="35">
        <v>37461</v>
      </c>
    </row>
  </sheetData>
  <mergeCells count="21">
    <mergeCell ref="G21:G22"/>
    <mergeCell ref="B5:B6"/>
    <mergeCell ref="C5:C6"/>
    <mergeCell ref="D5:D6"/>
    <mergeCell ref="E5:E6"/>
    <mergeCell ref="F5:F6"/>
    <mergeCell ref="G5:G6"/>
    <mergeCell ref="B21:B22"/>
    <mergeCell ref="C21:C22"/>
    <mergeCell ref="D21:D22"/>
    <mergeCell ref="E21:E22"/>
    <mergeCell ref="F21:F22"/>
    <mergeCell ref="B4:G4"/>
    <mergeCell ref="B12:G12"/>
    <mergeCell ref="B20:G20"/>
    <mergeCell ref="B13:B14"/>
    <mergeCell ref="C13:C14"/>
    <mergeCell ref="D13:D14"/>
    <mergeCell ref="E13:E14"/>
    <mergeCell ref="F13:F14"/>
    <mergeCell ref="G13:G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DTR Failure</vt:lpstr>
      <vt:lpstr>Reliability indices</vt:lpstr>
      <vt:lpstr>Billing Mistakes</vt:lpstr>
      <vt:lpstr>Faulty Meters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TSSPDCL</dc:creator>
  <cp:lastModifiedBy>TSSPDCL</cp:lastModifiedBy>
  <dcterms:created xsi:type="dcterms:W3CDTF">2023-10-03T06:43:39Z</dcterms:created>
  <dcterms:modified xsi:type="dcterms:W3CDTF">2023-10-04T07:34:53Z</dcterms:modified>
</cp:coreProperties>
</file>